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CF11E1E-0CCD-47C3-A158-8202A48AE90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sk Tracker" sheetId="1" r:id="rId1"/>
  </sheets>
  <definedNames>
    <definedName name="_xlnm.Print_Area" localSheetId="0">'Task Tracker'!$A$1:$I$53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39" i="1" l="1"/>
  <c r="G38" i="1"/>
  <c r="A38" i="1"/>
  <c r="G37" i="1"/>
  <c r="A37" i="1"/>
  <c r="G36" i="1"/>
  <c r="A36" i="1"/>
  <c r="G35" i="1"/>
  <c r="A35" i="1"/>
  <c r="G34" i="1"/>
  <c r="A34" i="1"/>
  <c r="G33" i="1"/>
  <c r="A33" i="1"/>
  <c r="G31" i="1"/>
  <c r="A31" i="1"/>
  <c r="G30" i="1"/>
  <c r="A30" i="1"/>
  <c r="G29" i="1"/>
  <c r="A29" i="1"/>
  <c r="G28" i="1"/>
  <c r="A28" i="1"/>
  <c r="G27" i="1"/>
  <c r="A27" i="1"/>
  <c r="G26" i="1"/>
  <c r="A26" i="1"/>
  <c r="A24" i="1"/>
  <c r="A22" i="1"/>
  <c r="G21" i="1"/>
  <c r="A21" i="1"/>
  <c r="G20" i="1"/>
  <c r="A20" i="1"/>
  <c r="G19" i="1"/>
  <c r="A19" i="1"/>
  <c r="G18" i="1"/>
  <c r="A18" i="1"/>
  <c r="G17" i="1"/>
  <c r="A17" i="1"/>
  <c r="G16" i="1"/>
  <c r="A16" i="1"/>
  <c r="G15" i="1"/>
  <c r="A15" i="1"/>
  <c r="G14" i="1"/>
  <c r="A14" i="1"/>
  <c r="G13" i="1"/>
  <c r="A13" i="1"/>
  <c r="G12" i="1"/>
  <c r="A12" i="1"/>
  <c r="G11" i="1"/>
  <c r="A11" i="1"/>
  <c r="G10" i="1"/>
  <c r="A10" i="1"/>
  <c r="A8" i="1"/>
  <c r="G5" i="1"/>
  <c r="F5" i="1"/>
  <c r="E5" i="1"/>
  <c r="D5" i="1"/>
  <c r="C5" i="1"/>
  <c r="B5" i="1"/>
  <c r="A5" i="1"/>
  <c r="A2" i="1"/>
  <c r="H5" i="1" l="1"/>
  <c r="A6" i="1" s="1"/>
</calcChain>
</file>

<file path=xl/sharedStrings.xml><?xml version="1.0" encoding="utf-8"?>
<sst xmlns="http://schemas.openxmlformats.org/spreadsheetml/2006/main" count="120" uniqueCount="68">
  <si>
    <t>ADVANCED TASK TRACKER  -  WEEKLY PLANNER (AUTO)</t>
  </si>
  <si>
    <t>TOTAL TASKS</t>
  </si>
  <si>
    <t>COMPLETED</t>
  </si>
  <si>
    <t>ON PROGRESS</t>
  </si>
  <si>
    <t>STARTED</t>
  </si>
  <si>
    <t>PENDING</t>
  </si>
  <si>
    <t>ON HOLD</t>
  </si>
  <si>
    <t>OVERDUE</t>
  </si>
  <si>
    <t>COMPLETION</t>
  </si>
  <si>
    <t>S.N</t>
  </si>
  <si>
    <t xml:space="preserve">Task Details </t>
  </si>
  <si>
    <t xml:space="preserve">Priority </t>
  </si>
  <si>
    <t xml:space="preserve">Start Date </t>
  </si>
  <si>
    <t xml:space="preserve">End Date </t>
  </si>
  <si>
    <t xml:space="preserve">Status </t>
  </si>
  <si>
    <t xml:space="preserve">Sub-Status </t>
  </si>
  <si>
    <t>Responsibe 
Person</t>
  </si>
  <si>
    <t xml:space="preserve">Remarks </t>
  </si>
  <si>
    <t>Prepare weekly sales report</t>
  </si>
  <si>
    <t>High</t>
  </si>
  <si>
    <t>On Hold</t>
  </si>
  <si>
    <t>Me</t>
  </si>
  <si>
    <t>Data from CRM export</t>
  </si>
  <si>
    <t>Update client presentation deck</t>
  </si>
  <si>
    <t>Completed</t>
  </si>
  <si>
    <t>Waiting for logo file</t>
  </si>
  <si>
    <t>Send invoice to ABC client</t>
  </si>
  <si>
    <t>Medium</t>
  </si>
  <si>
    <t>Finance</t>
  </si>
  <si>
    <t>Due today</t>
  </si>
  <si>
    <t>Team review meeting</t>
  </si>
  <si>
    <t>Team</t>
  </si>
  <si>
    <t>Minutes shared</t>
  </si>
  <si>
    <t>Refresh task tracker template</t>
  </si>
  <si>
    <t>Low</t>
  </si>
  <si>
    <t>Follow up on pending e-mails</t>
  </si>
  <si>
    <t>Blocked by client reply</t>
  </si>
  <si>
    <t>ABC</t>
  </si>
  <si>
    <t>CDE</t>
  </si>
  <si>
    <t>FGH</t>
  </si>
  <si>
    <t>KLM</t>
  </si>
  <si>
    <t>OPR</t>
  </si>
  <si>
    <t xml:space="preserve">Prioriity </t>
  </si>
  <si>
    <t>Responsible
 Person</t>
  </si>
  <si>
    <t>Draft monthly budget sheet</t>
  </si>
  <si>
    <t>Plan October marketing campaign</t>
  </si>
  <si>
    <t>Ideas doc ready</t>
  </si>
  <si>
    <t>Prepare training session material</t>
  </si>
  <si>
    <t>dsad</t>
  </si>
  <si>
    <t>Legal</t>
  </si>
  <si>
    <t>Check clauses 4-6</t>
  </si>
  <si>
    <t>sda</t>
  </si>
  <si>
    <t>Pending</t>
  </si>
  <si>
    <t>Started</t>
  </si>
  <si>
    <t>da</t>
  </si>
  <si>
    <t>STATUS LEGEND &amp; USER GUIDE</t>
  </si>
  <si>
    <t>●</t>
  </si>
  <si>
    <t>Completed  —  work finished; counts toward Done %.</t>
  </si>
  <si>
    <t>On Progress  —  actively being worked on right now.</t>
  </si>
  <si>
    <t>Started  —  kicked off but not yet in full flow.</t>
  </si>
  <si>
    <t>Pending  —  not started yet / waiting to begin.</t>
  </si>
  <si>
    <t>On Hold  —  paused or blocked by a dependency.</t>
  </si>
  <si>
    <t>1.  Type the task in “Task Details”; the No. column numbers itself and blank rows are ignored by every count.</t>
  </si>
  <si>
    <t>2.  Status, Priority are drop-downs — all KPIs, section summaries, colours and the progress bar update automatically.</t>
  </si>
  <si>
    <t>3.  Timeline column auto-compares Due Date with today: “Xd left”, “Due today”, “Overdue Xd” or “Done ✓”.</t>
  </si>
  <si>
    <t>4.  Week banners auto-calculate this week's and next week's Mon–Sun dates from today's date — nothing to edit.</t>
  </si>
  <si>
    <t>5.  Need more rows? Insert a row inside a section (right-click → Insert): formulas, colours &amp; counts stretch automatically.</t>
  </si>
  <si>
    <t>6.  Task slips? Cut the whole row and paste it into the other week's section — every total re-computes instantly.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</si>
</sst>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9" x14ac:knownFonts="1">
    <font>
      <sz val="11"/>
      <color theme="1"/>
      <name val="Calibri"/>
      <family val="2"/>
      <charset val="1"/>
    </font>
    <font>
      <b/>
      <sz val="18"/>
      <color rgb="FFFFFFFF"/>
      <name val="Calibri"/>
      <family val="2"/>
      <charset val="1"/>
    </font>
    <font>
      <i/>
      <sz val="10"/>
      <color rgb="FF1F4E79"/>
      <name val="Calibri"/>
      <family val="2"/>
      <charset val="1"/>
    </font>
    <font>
      <b/>
      <sz val="9"/>
      <color rgb="FFFFFFFF"/>
      <name val="Calibri"/>
      <family val="2"/>
      <charset val="1"/>
    </font>
    <font>
      <b/>
      <sz val="16"/>
      <color rgb="FF1F4E79"/>
      <name val="Calibri"/>
      <family val="2"/>
      <charset val="1"/>
    </font>
    <font>
      <b/>
      <sz val="16"/>
      <color rgb="FF006100"/>
      <name val="Calibri"/>
      <family val="2"/>
      <charset val="1"/>
    </font>
    <font>
      <b/>
      <sz val="16"/>
      <color rgb="FF974706"/>
      <name val="Calibri"/>
      <family val="2"/>
      <charset val="1"/>
    </font>
    <font>
      <b/>
      <sz val="16"/>
      <color rgb="FF9C6500"/>
      <name val="Calibri"/>
      <family val="2"/>
      <charset val="1"/>
    </font>
    <font>
      <b/>
      <sz val="16"/>
      <color rgb="FF595959"/>
      <name val="Calibri"/>
      <family val="2"/>
      <charset val="1"/>
    </font>
    <font>
      <b/>
      <sz val="16"/>
      <color rgb="FF9C0006"/>
      <name val="Calibri"/>
      <family val="2"/>
      <charset val="1"/>
    </font>
    <font>
      <b/>
      <sz val="16"/>
      <color rgb="FFFFFFFF"/>
      <name val="Calibri"/>
      <family val="2"/>
      <charset val="1"/>
    </font>
    <font>
      <b/>
      <sz val="12"/>
      <color rgb="FF006100"/>
      <name val="Consolas"/>
      <family val="3"/>
      <charset val="1"/>
    </font>
    <font>
      <b/>
      <sz val="13"/>
      <color rgb="FFFFFFFF"/>
      <name val="Calibri"/>
      <family val="2"/>
      <charset val="1"/>
    </font>
    <font>
      <b/>
      <sz val="10"/>
      <color rgb="FF1F4E79"/>
      <name val="Calibri"/>
      <family val="2"/>
      <charset val="1"/>
    </font>
    <font>
      <sz val="10"/>
      <color rgb="FF404040"/>
      <name val="Calibri"/>
      <family val="2"/>
      <charset val="1"/>
    </font>
    <font>
      <sz val="10"/>
      <color rgb="FF262626"/>
      <name val="Calibri"/>
      <family val="2"/>
      <charset val="1"/>
    </font>
    <font>
      <b/>
      <sz val="10"/>
      <color rgb="FF40404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26"/>
      <color theme="1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DEBF7"/>
        <bgColor rgb="FFE2EFDA"/>
      </patternFill>
    </fill>
    <fill>
      <patternFill patternType="solid">
        <fgColor rgb="FF70AD47"/>
        <bgColor rgb="FF878787"/>
      </patternFill>
    </fill>
    <fill>
      <patternFill patternType="solid">
        <fgColor rgb="FFBDD7EE"/>
        <bgColor rgb="FFD9D9D9"/>
      </patternFill>
    </fill>
    <fill>
      <patternFill patternType="solid">
        <fgColor rgb="FFC6EFCE"/>
        <bgColor rgb="FFE2EFDA"/>
      </patternFill>
    </fill>
    <fill>
      <patternFill patternType="solid">
        <fgColor rgb="FFFCE4D6"/>
        <bgColor rgb="FFFBE5D6"/>
      </patternFill>
    </fill>
    <fill>
      <patternFill patternType="solid">
        <fgColor rgb="FFFFEB9C"/>
        <bgColor rgb="FFFFF2CC"/>
      </patternFill>
    </fill>
    <fill>
      <patternFill patternType="solid">
        <fgColor rgb="FFD9D9D9"/>
        <bgColor rgb="FFBDD7EE"/>
      </patternFill>
    </fill>
    <fill>
      <patternFill patternType="solid">
        <fgColor rgb="FFFFC7CE"/>
        <bgColor rgb="FFFCE4D6"/>
      </patternFill>
    </fill>
    <fill>
      <patternFill patternType="solid">
        <fgColor rgb="FFE2EFDA"/>
        <bgColor rgb="FFDDEBF7"/>
      </patternFill>
    </fill>
    <fill>
      <patternFill patternType="solid">
        <fgColor rgb="FF2E75B6"/>
        <bgColor rgb="FF4F81BD"/>
      </patternFill>
    </fill>
    <fill>
      <patternFill patternType="solid">
        <fgColor rgb="FFF2F2F2"/>
        <bgColor rgb="FFE2EFDA"/>
      </patternFill>
    </fill>
    <fill>
      <patternFill patternType="solid">
        <fgColor rgb="FF7030A0"/>
        <bgColor rgb="FF99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4" fillId="0" borderId="0" xfId="0" applyFont="1" applyAlignment="1" applyProtection="1">
      <alignment horizontal="left" vertical="center" indent="1"/>
      <protection locked="0"/>
    </xf>
    <xf numFmtId="0" fontId="17" fillId="2" borderId="0" xfId="0" applyFont="1" applyFill="1" applyAlignment="1" applyProtection="1">
      <alignment horizontal="left" vertical="center" indent="1"/>
      <protection locked="0"/>
    </xf>
    <xf numFmtId="0" fontId="12" fillId="14" borderId="0" xfId="0" applyFont="1" applyFill="1" applyAlignment="1">
      <alignment horizontal="left" vertical="center" indent="1"/>
    </xf>
    <xf numFmtId="0" fontId="16" fillId="13" borderId="1" xfId="0" applyFont="1" applyFill="1" applyBorder="1" applyAlignment="1">
      <alignment horizontal="center" vertical="center"/>
    </xf>
    <xf numFmtId="0" fontId="12" fillId="12" borderId="0" xfId="0" applyFont="1" applyFill="1" applyAlignment="1">
      <alignment horizontal="left" vertical="center" indent="1"/>
    </xf>
    <xf numFmtId="0" fontId="11" fillId="11" borderId="1" xfId="0" applyFont="1" applyFill="1" applyBorder="1" applyAlignment="1">
      <alignment horizontal="center" vertical="center"/>
    </xf>
    <xf numFmtId="9" fontId="10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left" vertical="center" inden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164" fontId="15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</cellXfs>
  <cellStyles count="1">
    <cellStyle name="Normal" xfId="0" builtinId="0"/>
  </cellStyles>
  <dxfs count="37">
    <dxf>
      <font>
        <b/>
        <color rgb="FF006100"/>
      </font>
    </dxf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006100"/>
      </font>
    </dxf>
    <dxf>
      <font>
        <b/>
        <color rgb="FF9C0006"/>
      </font>
      <fill>
        <patternFill>
          <bgColor rgb="FFFFC7CE"/>
        </patternFill>
      </fill>
    </dxf>
    <dxf>
      <font>
        <b/>
        <color rgb="FF9C6500"/>
      </font>
      <fill>
        <patternFill>
          <bgColor rgb="FFFFEB9C"/>
        </patternFill>
      </fill>
    </dxf>
    <dxf>
      <font>
        <b/>
        <color rgb="FF595959"/>
      </font>
      <fill>
        <patternFill>
          <bgColor rgb="FFD9D9D9"/>
        </patternFill>
      </fill>
    </dxf>
    <dxf>
      <font>
        <b/>
        <color rgb="FF9C6500"/>
      </font>
      <fill>
        <patternFill>
          <bgColor rgb="FFFFEB9C"/>
        </patternFill>
      </fill>
    </dxf>
    <dxf>
      <font>
        <b/>
        <color rgb="FF974706"/>
      </font>
      <fill>
        <patternFill>
          <bgColor rgb="FFFCE4D6"/>
        </patternFill>
      </fill>
    </dxf>
    <dxf>
      <font>
        <b/>
        <color rgb="FF1F4E79"/>
      </font>
      <fill>
        <patternFill>
          <bgColor rgb="FFBDD7EE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b/>
        <color rgb="FF595959"/>
      </font>
      <fill>
        <patternFill>
          <bgColor rgb="FFD9D9D9"/>
        </patternFill>
      </fill>
    </dxf>
    <dxf>
      <font>
        <b/>
        <color rgb="FF9C6500"/>
      </font>
      <fill>
        <patternFill>
          <bgColor rgb="FFFFEB9C"/>
        </patternFill>
      </fill>
    </dxf>
    <dxf>
      <font>
        <b/>
        <color rgb="FF974706"/>
      </font>
      <fill>
        <patternFill>
          <bgColor rgb="FFFCE4D6"/>
        </patternFill>
      </fill>
    </dxf>
    <dxf>
      <font>
        <b/>
        <color rgb="FF1F4E79"/>
      </font>
      <fill>
        <patternFill>
          <bgColor rgb="FFBDD7EE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9C0006"/>
      </font>
    </dxf>
    <dxf>
      <font>
        <b/>
        <color rgb="FFBF8F00"/>
      </font>
    </dxf>
    <dxf>
      <font>
        <b/>
        <color rgb="FF006100"/>
      </font>
    </dxf>
    <dxf>
      <font>
        <b/>
        <color rgb="FF006100"/>
      </font>
    </dxf>
    <dxf>
      <font>
        <b/>
        <color rgb="FFBF8F00"/>
      </font>
    </dxf>
    <dxf>
      <font>
        <b/>
        <color rgb="FF9C0006"/>
      </font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FBE5D6"/>
        </patternFill>
      </fill>
    </dxf>
    <dxf>
      <fill>
        <patternFill>
          <bgColor rgb="FFDDEBF7"/>
        </patternFill>
      </fill>
    </dxf>
    <dxf>
      <fill>
        <patternFill>
          <bgColor rgb="FFE2EFDA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FBE5D6"/>
        </patternFill>
      </fill>
    </dxf>
    <dxf>
      <fill>
        <patternFill>
          <bgColor rgb="FFDDEBF7"/>
        </patternFill>
      </fill>
    </dxf>
    <dxf>
      <fill>
        <patternFill>
          <bgColor rgb="FFE2EFDA"/>
        </patternFill>
      </fill>
    </dxf>
    <dxf>
      <font>
        <b/>
        <sz val="12"/>
        <color rgb="FF9C0006"/>
        <name val="Consolas"/>
        <charset val="1"/>
      </font>
    </dxf>
    <dxf>
      <font>
        <b/>
        <sz val="12"/>
        <color rgb="FFBF8F00"/>
        <name val="Consolas"/>
        <charset val="1"/>
      </font>
    </dxf>
    <dxf>
      <font>
        <b/>
        <sz val="12"/>
        <color rgb="FF006100"/>
        <name val="Consolas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2F2F2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878787"/>
      <rgbColor rgb="FF5B9BD5"/>
      <rgbColor rgb="FF7030A0"/>
      <rgbColor rgb="FFFFF2CC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D9D9D9"/>
      <rgbColor rgb="FFFCE4D6"/>
      <rgbColor rgb="FFFBE5D6"/>
      <rgbColor rgb="FFFFC7CE"/>
      <rgbColor rgb="FF2E75B6"/>
      <rgbColor rgb="FF33CCCC"/>
      <rgbColor rgb="FF70AD47"/>
      <rgbColor rgb="FFFFC000"/>
      <rgbColor rgb="FFBF8F00"/>
      <rgbColor rgb="FFED7D31"/>
      <rgbColor rgb="FF595959"/>
      <rgbColor rgb="FFA6A6A6"/>
      <rgbColor rgb="FF003366"/>
      <rgbColor rgb="FF4F81BD"/>
      <rgbColor rgb="FF003300"/>
      <rgbColor rgb="FF404040"/>
      <rgbColor rgb="FF974706"/>
      <rgbColor rgb="FF993366"/>
      <rgbColor rgb="FF1F4E7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Status Overview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273959130149697E-2"/>
          <c:y val="0.11932773109243699"/>
          <c:w val="0.93492514479291899"/>
          <c:h val="0.79775910364145697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1"/>
            <c:bubble3D val="0"/>
            <c:spPr>
              <a:solidFill>
                <a:srgbClr val="70AD4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D74A-416F-8483-8A2EAFF6F7A8}"/>
              </c:ext>
            </c:extLst>
          </c:dPt>
          <c:dPt>
            <c:idx val="1"/>
            <c:invertIfNegative val="1"/>
            <c:bubble3D val="0"/>
            <c:spPr>
              <a:solidFill>
                <a:srgbClr val="5B9BD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D74A-416F-8483-8A2EAFF6F7A8}"/>
              </c:ext>
            </c:extLst>
          </c:dPt>
          <c:dPt>
            <c:idx val="2"/>
            <c:invertIfNegative val="1"/>
            <c:bubble3D val="0"/>
            <c:spPr>
              <a:solidFill>
                <a:srgbClr val="ED7D3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D74A-416F-8483-8A2EAFF6F7A8}"/>
              </c:ext>
            </c:extLst>
          </c:dPt>
          <c:dPt>
            <c:idx val="3"/>
            <c:invertIfNegative val="1"/>
            <c:bubble3D val="0"/>
            <c:spPr>
              <a:solidFill>
                <a:srgbClr val="FFC00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D74A-416F-8483-8A2EAFF6F7A8}"/>
              </c:ext>
            </c:extLst>
          </c:dPt>
          <c:dPt>
            <c:idx val="4"/>
            <c:invertIfNegative val="1"/>
            <c:bubble3D val="0"/>
            <c:spPr>
              <a:solidFill>
                <a:srgbClr val="A6A6A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D74A-416F-8483-8A2EAFF6F7A8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D74A-416F-8483-8A2EAFF6F7A8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D74A-416F-8483-8A2EAFF6F7A8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D74A-416F-8483-8A2EAFF6F7A8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D74A-416F-8483-8A2EAFF6F7A8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D74A-416F-8483-8A2EAFF6F7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'Task Tracker'!$B$4:$F$4</c:f>
              <c:strCache>
                <c:ptCount val="5"/>
                <c:pt idx="0">
                  <c:v>COMPLETED</c:v>
                </c:pt>
                <c:pt idx="1">
                  <c:v>ON PROGRESS</c:v>
                </c:pt>
                <c:pt idx="2">
                  <c:v>STARTED</c:v>
                </c:pt>
                <c:pt idx="3">
                  <c:v>PENDING</c:v>
                </c:pt>
                <c:pt idx="4">
                  <c:v>ON HOLD</c:v>
                </c:pt>
              </c:strCache>
            </c:strRef>
          </c:cat>
          <c:val>
            <c:numRef>
              <c:f>'Task Tracker'!$B$5:$F$5</c:f>
              <c:numCache>
                <c:formatCode>General</c:formatCode>
                <c:ptCount val="5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4A-416F-8483-8A2EAFF6F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358382"/>
        <c:axId val="96892406"/>
      </c:barChart>
      <c:catAx>
        <c:axId val="7535838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6892406"/>
        <c:crosses val="autoZero"/>
        <c:auto val="1"/>
        <c:lblAlgn val="ctr"/>
        <c:lblOffset val="100"/>
        <c:noMultiLvlLbl val="0"/>
      </c:catAx>
      <c:valAx>
        <c:axId val="968924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535838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360</xdr:colOff>
      <xdr:row>0</xdr:row>
      <xdr:rowOff>137160</xdr:rowOff>
    </xdr:from>
    <xdr:to>
      <xdr:col>20</xdr:col>
      <xdr:colOff>327600</xdr:colOff>
      <xdr:row>16</xdr:row>
      <xdr:rowOff>144360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zoomScaleNormal="100" workbookViewId="0">
      <pane ySplit="7" topLeftCell="A18" activePane="bottomLeft" state="frozen"/>
      <selection pane="bottomLeft" activeCell="D33" sqref="D33"/>
    </sheetView>
  </sheetViews>
  <sheetFormatPr defaultColWidth="8.88671875" defaultRowHeight="14.4" x14ac:dyDescent="0.3"/>
  <cols>
    <col min="1" max="1" width="10.6640625" style="11" customWidth="1"/>
    <col min="2" max="2" width="35.44140625" style="11" customWidth="1"/>
    <col min="3" max="3" width="11" style="11" customWidth="1"/>
    <col min="4" max="5" width="12" style="11" customWidth="1"/>
    <col min="6" max="6" width="10.6640625" style="11" customWidth="1"/>
    <col min="7" max="7" width="11.21875" style="11" customWidth="1"/>
    <col min="8" max="8" width="10.6640625" style="11" customWidth="1"/>
    <col min="9" max="9" width="20.109375" style="11" customWidth="1"/>
    <col min="10" max="10" width="2.88671875" style="11" customWidth="1"/>
    <col min="11" max="16384" width="8.88671875" style="11"/>
  </cols>
  <sheetData>
    <row r="1" spans="1:9" ht="30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8" customHeight="1" x14ac:dyDescent="0.3">
      <c r="A2" s="9" t="str">
        <f ca="1">"This Week:  "&amp;TEXT(TODAY()-WEEKDAY(TODAY(),1)+1,"ddd dd mmm")&amp;"  →  "&amp;TEXT(TODAY()-WEEKDAY(TODAY(),1)+1+5,"ddd dd mmm yyyy")&amp;"     |     Next Week:  "&amp;TEXT(TODAY()-WEEKDAY(TODAY(),1)+1+7,"ddd dd mmm")&amp;"  →  "&amp;TEXT(TODAY()-WEEKDAY(TODAY(),1)+1+12,"ddd dd mmm yyyy")</f>
        <v>This Week:  Sun 20 Sep  →  Fri 25 Sep 2026     |     Next Week:  Sun 27 Sep  →  Fri 02 Oct 2026</v>
      </c>
      <c r="B2" s="9"/>
      <c r="C2" s="9"/>
      <c r="D2" s="9"/>
      <c r="E2" s="9"/>
      <c r="F2" s="9"/>
      <c r="G2" s="9"/>
      <c r="H2" s="9"/>
      <c r="I2" s="9"/>
    </row>
    <row r="3" spans="1:9" ht="6" customHeight="1" x14ac:dyDescent="0.3"/>
    <row r="4" spans="1:9" ht="15.75" customHeight="1" x14ac:dyDescent="0.3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8" t="s">
        <v>8</v>
      </c>
      <c r="I4" s="8"/>
    </row>
    <row r="5" spans="1:9" ht="25.5" customHeight="1" x14ac:dyDescent="0.3">
      <c r="A5" s="14">
        <f>COUNTIF(B10:B21,"&lt;&gt;")+COUNTIF(B26:B38,"&lt;&gt;")</f>
        <v>20</v>
      </c>
      <c r="B5" s="15">
        <f>COUNTIFS(B10:B21,"&lt;&gt;",F10:F21,"Completed")+COUNTIFS(B26:B38,"&lt;&gt;",F26:F38,"Completed")</f>
        <v>16</v>
      </c>
      <c r="C5" s="14">
        <f>COUNTIFS(B10:B21,"&lt;&gt;",F10:F21,"On Progress")+COUNTIFS(B26:B38,"&lt;&gt;",F26:F38,"On Progress")</f>
        <v>0</v>
      </c>
      <c r="D5" s="16">
        <f>COUNTIFS(B10:B21,"&lt;&gt;",F10:F21,"Started")+COUNTIFS(B26:B38,"&lt;&gt;",F26:F38,"Started")</f>
        <v>0</v>
      </c>
      <c r="E5" s="17">
        <f>COUNTIFS(B10:B21,"&lt;&gt;",F10:F21,"Pending")+COUNTIFS(B26:B38,"&lt;&gt;",F26:F38,"Pending")</f>
        <v>3</v>
      </c>
      <c r="F5" s="18">
        <f>COUNTIFS(B10:B21,"&lt;&gt;",F10:F21,"On Hold")+COUNTIFS(B26:B38,"&lt;&gt;",F26:F38,"On Hold")</f>
        <v>1</v>
      </c>
      <c r="G5" s="19">
        <f ca="1">SUMPRODUCT((E10:E21&lt;&gt;"")*(E10:E21&lt;TODAY())*(F10:F21&lt;&gt;"Completed"))+SUMPRODUCT((E26:E38&lt;&gt;"")*(E26:E38&lt;TODAY())*(F26:F38&lt;&gt;"Completed"))</f>
        <v>1</v>
      </c>
      <c r="H5" s="7">
        <f>IF(A5=0,0,B5/A5)</f>
        <v>0.8</v>
      </c>
      <c r="I5" s="7"/>
    </row>
    <row r="6" spans="1:9" ht="19.5" customHeight="1" x14ac:dyDescent="0.3">
      <c r="A6" s="6" t="str">
        <f>REPT("█",ROUND($H$5*30,0))&amp;REPT("░",30-ROUND($H$5*30,0))&amp;"   "&amp;TEXT($H$5,"0%")&amp;"  overall completion"</f>
        <v>████████████████████████░░░░░░   80%  overall completion</v>
      </c>
      <c r="B6" s="6"/>
      <c r="C6" s="6"/>
      <c r="D6" s="6"/>
      <c r="E6" s="6"/>
      <c r="F6" s="6"/>
      <c r="G6" s="6"/>
      <c r="H6" s="6"/>
      <c r="I6" s="6"/>
    </row>
    <row r="7" spans="1:9" ht="7.5" customHeight="1" x14ac:dyDescent="0.3"/>
    <row r="8" spans="1:9" ht="24" customHeight="1" x14ac:dyDescent="0.3">
      <c r="A8" s="5" t="str">
        <f ca="1">"THIS WEEK   ("&amp;TEXT(TODAY()-WEEKDAY(TODAY(),1)+1,"ddd dd mmm")&amp;"  →  "&amp;TEXT(TODAY()-WEEKDAY(TODAY(),1)+1+5,"ddd dd mmm")&amp;")"</f>
        <v>THIS WEEK   (Sun 20 Sep  →  Fri 25 Sep)</v>
      </c>
      <c r="B8" s="5"/>
      <c r="C8" s="5"/>
      <c r="D8" s="5"/>
      <c r="E8" s="5"/>
      <c r="F8" s="5"/>
      <c r="G8" s="5"/>
      <c r="H8" s="5"/>
      <c r="I8" s="5"/>
    </row>
    <row r="9" spans="1:9" ht="30.75" customHeight="1" x14ac:dyDescent="0.3">
      <c r="A9" s="20" t="s">
        <v>9</v>
      </c>
      <c r="B9" s="20" t="s">
        <v>10</v>
      </c>
      <c r="C9" s="20" t="s">
        <v>11</v>
      </c>
      <c r="D9" s="20" t="s">
        <v>12</v>
      </c>
      <c r="E9" s="20" t="s">
        <v>13</v>
      </c>
      <c r="F9" s="20" t="s">
        <v>14</v>
      </c>
      <c r="G9" s="21" t="s">
        <v>15</v>
      </c>
      <c r="H9" s="22" t="s">
        <v>16</v>
      </c>
      <c r="I9" s="20" t="s">
        <v>17</v>
      </c>
    </row>
    <row r="10" spans="1:9" ht="18" customHeight="1" x14ac:dyDescent="0.3">
      <c r="A10" s="23">
        <f t="shared" ref="A10:A21" si="0">IF($B10="","",ROW()-9)</f>
        <v>1</v>
      </c>
      <c r="B10" s="24" t="s">
        <v>18</v>
      </c>
      <c r="C10" s="25" t="s">
        <v>19</v>
      </c>
      <c r="D10" s="26">
        <v>46279</v>
      </c>
      <c r="E10" s="26">
        <v>46281</v>
      </c>
      <c r="F10" s="25" t="s">
        <v>20</v>
      </c>
      <c r="G10" s="27" t="str">
        <f t="shared" ref="G10:G21" ca="1" si="1">IF($B10="","",IF($E10="","—",IF($F10="Completed","Done ✓",IF($E10&lt;TODAY(),"Overdue "&amp;(TODAY()-$E10)&amp;"d",IF($E10=TODAY(),"Due today",($E10-TODAY())&amp;"d left")))))</f>
        <v>Overdue 6d</v>
      </c>
      <c r="H10" s="25" t="s">
        <v>21</v>
      </c>
      <c r="I10" s="24" t="s">
        <v>22</v>
      </c>
    </row>
    <row r="11" spans="1:9" ht="18" customHeight="1" x14ac:dyDescent="0.3">
      <c r="A11" s="23">
        <f t="shared" si="0"/>
        <v>2</v>
      </c>
      <c r="B11" s="24" t="s">
        <v>23</v>
      </c>
      <c r="C11" s="25" t="s">
        <v>19</v>
      </c>
      <c r="D11" s="26">
        <v>46277</v>
      </c>
      <c r="E11" s="26">
        <v>46278</v>
      </c>
      <c r="F11" s="25" t="s">
        <v>24</v>
      </c>
      <c r="G11" s="27" t="str">
        <f t="shared" ca="1" si="1"/>
        <v>Done ✓</v>
      </c>
      <c r="H11" s="25" t="s">
        <v>21</v>
      </c>
      <c r="I11" s="24" t="s">
        <v>25</v>
      </c>
    </row>
    <row r="12" spans="1:9" ht="18" customHeight="1" x14ac:dyDescent="0.3">
      <c r="A12" s="23">
        <f t="shared" si="0"/>
        <v>3</v>
      </c>
      <c r="B12" s="24" t="s">
        <v>26</v>
      </c>
      <c r="C12" s="25" t="s">
        <v>27</v>
      </c>
      <c r="D12" s="26">
        <v>46280</v>
      </c>
      <c r="E12" s="26">
        <v>46283</v>
      </c>
      <c r="F12" s="25" t="s">
        <v>24</v>
      </c>
      <c r="G12" s="27" t="str">
        <f t="shared" ca="1" si="1"/>
        <v>Done ✓</v>
      </c>
      <c r="H12" s="25" t="s">
        <v>28</v>
      </c>
      <c r="I12" s="24" t="s">
        <v>29</v>
      </c>
    </row>
    <row r="13" spans="1:9" ht="18" customHeight="1" x14ac:dyDescent="0.3">
      <c r="A13" s="23">
        <f t="shared" si="0"/>
        <v>4</v>
      </c>
      <c r="B13" s="24" t="s">
        <v>30</v>
      </c>
      <c r="C13" s="25" t="s">
        <v>27</v>
      </c>
      <c r="D13" s="26">
        <v>46281</v>
      </c>
      <c r="E13" s="26">
        <v>46280</v>
      </c>
      <c r="F13" s="25" t="s">
        <v>24</v>
      </c>
      <c r="G13" s="27" t="str">
        <f t="shared" ca="1" si="1"/>
        <v>Done ✓</v>
      </c>
      <c r="H13" s="25" t="s">
        <v>31</v>
      </c>
      <c r="I13" s="24" t="s">
        <v>32</v>
      </c>
    </row>
    <row r="14" spans="1:9" ht="18" customHeight="1" x14ac:dyDescent="0.3">
      <c r="A14" s="23">
        <f t="shared" si="0"/>
        <v>5</v>
      </c>
      <c r="B14" s="24" t="s">
        <v>33</v>
      </c>
      <c r="C14" s="25" t="s">
        <v>34</v>
      </c>
      <c r="D14" s="26">
        <v>46280</v>
      </c>
      <c r="E14" s="26">
        <v>46282</v>
      </c>
      <c r="F14" s="25" t="s">
        <v>24</v>
      </c>
      <c r="G14" s="27" t="str">
        <f t="shared" ca="1" si="1"/>
        <v>Done ✓</v>
      </c>
      <c r="H14" s="25" t="s">
        <v>21</v>
      </c>
      <c r="I14" s="24"/>
    </row>
    <row r="15" spans="1:9" ht="18" customHeight="1" x14ac:dyDescent="0.3">
      <c r="A15" s="23">
        <f t="shared" si="0"/>
        <v>6</v>
      </c>
      <c r="B15" s="24" t="s">
        <v>35</v>
      </c>
      <c r="C15" s="25" t="s">
        <v>34</v>
      </c>
      <c r="D15" s="26">
        <v>46282</v>
      </c>
      <c r="E15" s="26">
        <v>46284</v>
      </c>
      <c r="F15" s="25" t="s">
        <v>24</v>
      </c>
      <c r="G15" s="27" t="str">
        <f t="shared" ca="1" si="1"/>
        <v>Done ✓</v>
      </c>
      <c r="H15" s="25" t="s">
        <v>21</v>
      </c>
      <c r="I15" s="24" t="s">
        <v>36</v>
      </c>
    </row>
    <row r="16" spans="1:9" ht="18" customHeight="1" x14ac:dyDescent="0.3">
      <c r="A16" s="23">
        <f t="shared" si="0"/>
        <v>7</v>
      </c>
      <c r="B16" s="24" t="s">
        <v>37</v>
      </c>
      <c r="C16" s="25" t="s">
        <v>19</v>
      </c>
      <c r="D16" s="26">
        <v>46282</v>
      </c>
      <c r="E16" s="26">
        <v>46284</v>
      </c>
      <c r="F16" s="25" t="s">
        <v>24</v>
      </c>
      <c r="G16" s="27" t="str">
        <f t="shared" ca="1" si="1"/>
        <v>Done ✓</v>
      </c>
      <c r="H16" s="25"/>
      <c r="I16" s="24"/>
    </row>
    <row r="17" spans="1:9" ht="18" customHeight="1" x14ac:dyDescent="0.3">
      <c r="A17" s="23">
        <f t="shared" si="0"/>
        <v>8</v>
      </c>
      <c r="B17" s="24" t="s">
        <v>38</v>
      </c>
      <c r="C17" s="25" t="s">
        <v>19</v>
      </c>
      <c r="D17" s="26">
        <v>46282</v>
      </c>
      <c r="E17" s="26">
        <v>46284</v>
      </c>
      <c r="F17" s="25" t="s">
        <v>24</v>
      </c>
      <c r="G17" s="27" t="str">
        <f t="shared" ca="1" si="1"/>
        <v>Done ✓</v>
      </c>
      <c r="H17" s="25"/>
      <c r="I17" s="24"/>
    </row>
    <row r="18" spans="1:9" ht="18" customHeight="1" x14ac:dyDescent="0.3">
      <c r="A18" s="23">
        <f t="shared" si="0"/>
        <v>9</v>
      </c>
      <c r="B18" s="24" t="s">
        <v>39</v>
      </c>
      <c r="C18" s="25" t="s">
        <v>27</v>
      </c>
      <c r="D18" s="26">
        <v>46282</v>
      </c>
      <c r="E18" s="26">
        <v>46284</v>
      </c>
      <c r="F18" s="25" t="s">
        <v>24</v>
      </c>
      <c r="G18" s="27" t="str">
        <f t="shared" ca="1" si="1"/>
        <v>Done ✓</v>
      </c>
      <c r="H18" s="25"/>
      <c r="I18" s="24"/>
    </row>
    <row r="19" spans="1:9" ht="18" customHeight="1" x14ac:dyDescent="0.3">
      <c r="A19" s="23">
        <f t="shared" si="0"/>
        <v>10</v>
      </c>
      <c r="B19" s="24" t="s">
        <v>40</v>
      </c>
      <c r="C19" s="25" t="s">
        <v>34</v>
      </c>
      <c r="D19" s="26">
        <v>46282</v>
      </c>
      <c r="E19" s="26">
        <v>46284</v>
      </c>
      <c r="F19" s="25" t="s">
        <v>24</v>
      </c>
      <c r="G19" s="27" t="str">
        <f t="shared" ca="1" si="1"/>
        <v>Done ✓</v>
      </c>
      <c r="H19" s="25"/>
      <c r="I19" s="24"/>
    </row>
    <row r="20" spans="1:9" ht="18" customHeight="1" x14ac:dyDescent="0.3">
      <c r="A20" s="23">
        <f t="shared" si="0"/>
        <v>11</v>
      </c>
      <c r="B20" s="24" t="s">
        <v>41</v>
      </c>
      <c r="C20" s="25"/>
      <c r="D20" s="26">
        <v>46282</v>
      </c>
      <c r="E20" s="26">
        <v>46284</v>
      </c>
      <c r="F20" s="25" t="s">
        <v>24</v>
      </c>
      <c r="G20" s="27" t="str">
        <f t="shared" ca="1" si="1"/>
        <v>Done ✓</v>
      </c>
      <c r="H20" s="25"/>
      <c r="I20" s="24"/>
    </row>
    <row r="21" spans="1:9" ht="18" customHeight="1" x14ac:dyDescent="0.3">
      <c r="A21" s="23">
        <f t="shared" si="0"/>
        <v>12</v>
      </c>
      <c r="B21" s="24" t="s">
        <v>41</v>
      </c>
      <c r="C21" s="25"/>
      <c r="D21" s="26">
        <v>46282</v>
      </c>
      <c r="E21" s="26">
        <v>46284</v>
      </c>
      <c r="F21" s="25" t="s">
        <v>24</v>
      </c>
      <c r="G21" s="27" t="str">
        <f t="shared" ca="1" si="1"/>
        <v>Done ✓</v>
      </c>
      <c r="H21" s="25"/>
      <c r="I21" s="24"/>
    </row>
    <row r="22" spans="1:9" ht="19.5" customHeight="1" x14ac:dyDescent="0.3">
      <c r="A22" s="4" t="str">
        <f ca="1">"Total: "&amp;COUNTIF(B10:B21,"&lt;&gt;")&amp;"   •   Completed: "&amp;COUNTIFS(B10:B21,"&lt;&gt;",F10:F21,"Completed")&amp;"   •   On Progress: "&amp;COUNTIFS(B10:B21,"&lt;&gt;",F10:F21,"On Progress")&amp;"   •   Started: "&amp;COUNTIFS(B10:B21,"&lt;&gt;",F10:F21,"Started")&amp;"   •   Pending: "&amp;COUNTIFS(B10:B21,"&lt;&gt;",F10:F21,"Pending")&amp;"   •   On Hold: "&amp;COUNTIFS(B10:B21,"&lt;&gt;",F10:F21,"On Hold")&amp;"   •   Overdue: "&amp;SUMPRODUCT((E10:E21&lt;&gt;"")*(E10:E21&lt;TODAY())*(F10:F21&lt;&gt;"Completed"))&amp;"   •   Done: "&amp;TEXT(IF(COUNTIF(B10:B21,"&lt;&gt;")=0,0,COUNTIFS(B10:B21,"&lt;&gt;",F10:F21,"Completed")/COUNTIF(B10:B21,"&lt;&gt;")),"0%")</f>
        <v>Total: 12   •   Completed: 11   •   On Progress: 0   •   Started: 0   •   Pending: 0   •   On Hold: 1   •   Overdue: 1   •   Done: 92%</v>
      </c>
      <c r="B22" s="4"/>
      <c r="C22" s="4"/>
      <c r="D22" s="4"/>
      <c r="E22" s="4"/>
      <c r="F22" s="4"/>
      <c r="G22" s="4"/>
      <c r="H22" s="4"/>
      <c r="I22" s="4"/>
    </row>
    <row r="23" spans="1:9" ht="7.5" customHeight="1" x14ac:dyDescent="0.3"/>
    <row r="24" spans="1:9" ht="24" customHeight="1" x14ac:dyDescent="0.3">
      <c r="A24" s="3" t="str">
        <f ca="1">"NEXT WEEK   ("&amp;TEXT(TODAY()-WEEKDAY(TODAY(),1)+1+7,"ddd dd mmm")&amp;"  →  "&amp;TEXT(TODAY()-WEEKDAY(TODAY(),1)+1+12,"ddd dd mmm")&amp;")"</f>
        <v>NEXT WEEK   (Sun 27 Sep  →  Fri 02 Oct)</v>
      </c>
      <c r="B24" s="3"/>
      <c r="C24" s="3"/>
      <c r="D24" s="3"/>
      <c r="E24" s="3"/>
      <c r="F24" s="3"/>
      <c r="G24" s="3"/>
      <c r="H24" s="3"/>
      <c r="I24" s="3"/>
    </row>
    <row r="25" spans="1:9" ht="23.25" customHeight="1" x14ac:dyDescent="0.3">
      <c r="A25" s="20" t="s">
        <v>9</v>
      </c>
      <c r="B25" s="20" t="s">
        <v>10</v>
      </c>
      <c r="C25" s="20" t="s">
        <v>42</v>
      </c>
      <c r="D25" s="20" t="s">
        <v>12</v>
      </c>
      <c r="E25" s="20" t="s">
        <v>13</v>
      </c>
      <c r="F25" s="20" t="s">
        <v>14</v>
      </c>
      <c r="G25" s="21" t="s">
        <v>15</v>
      </c>
      <c r="H25" s="22" t="s">
        <v>43</v>
      </c>
      <c r="I25" s="20" t="s">
        <v>17</v>
      </c>
    </row>
    <row r="26" spans="1:9" ht="18" customHeight="1" x14ac:dyDescent="0.3">
      <c r="A26" s="23">
        <f t="shared" ref="A26:A31" si="2">IF($B26="","",ROW()-25)</f>
        <v>1</v>
      </c>
      <c r="B26" s="24" t="s">
        <v>44</v>
      </c>
      <c r="C26" s="25" t="s">
        <v>19</v>
      </c>
      <c r="D26" s="26">
        <v>46286</v>
      </c>
      <c r="E26" s="26">
        <v>46288</v>
      </c>
      <c r="F26" s="25" t="s">
        <v>24</v>
      </c>
      <c r="G26" s="27" t="str">
        <f t="shared" ref="G26:G31" ca="1" si="3">IF($B26="","",IF($E26="","—",IF($F26="Completed","Done ✓",IF($E26&lt;TODAY(),"Overdue "&amp;(TODAY()-$E26)&amp;"d",IF($E26=TODAY(),"Due today",($E26-TODAY())&amp;"d left")))))</f>
        <v>Done ✓</v>
      </c>
      <c r="H26" s="25" t="s">
        <v>28</v>
      </c>
      <c r="I26" s="24"/>
    </row>
    <row r="27" spans="1:9" ht="18" customHeight="1" x14ac:dyDescent="0.3">
      <c r="A27" s="23">
        <f t="shared" si="2"/>
        <v>2</v>
      </c>
      <c r="B27" s="24" t="s">
        <v>45</v>
      </c>
      <c r="C27" s="25" t="s">
        <v>27</v>
      </c>
      <c r="D27" s="26">
        <v>46287</v>
      </c>
      <c r="E27" s="26">
        <v>46290</v>
      </c>
      <c r="F27" s="25" t="s">
        <v>24</v>
      </c>
      <c r="G27" s="27" t="str">
        <f t="shared" ca="1" si="3"/>
        <v>Done ✓</v>
      </c>
      <c r="H27" s="25" t="s">
        <v>31</v>
      </c>
      <c r="I27" s="24" t="s">
        <v>46</v>
      </c>
    </row>
    <row r="28" spans="1:9" ht="18" customHeight="1" x14ac:dyDescent="0.3">
      <c r="A28" s="23">
        <f t="shared" si="2"/>
        <v>3</v>
      </c>
      <c r="B28" s="24" t="s">
        <v>47</v>
      </c>
      <c r="C28" s="25" t="s">
        <v>34</v>
      </c>
      <c r="D28" s="26">
        <v>46288</v>
      </c>
      <c r="E28" s="26">
        <v>46291</v>
      </c>
      <c r="F28" s="25" t="s">
        <v>24</v>
      </c>
      <c r="G28" s="27" t="str">
        <f t="shared" ca="1" si="3"/>
        <v>Done ✓</v>
      </c>
      <c r="H28" s="25" t="s">
        <v>21</v>
      </c>
      <c r="I28" s="24"/>
    </row>
    <row r="29" spans="1:9" ht="18" customHeight="1" x14ac:dyDescent="0.3">
      <c r="A29" s="23">
        <f t="shared" si="2"/>
        <v>4</v>
      </c>
      <c r="B29" s="24" t="s">
        <v>48</v>
      </c>
      <c r="C29" s="25" t="s">
        <v>19</v>
      </c>
      <c r="D29" s="26">
        <v>46286</v>
      </c>
      <c r="E29" s="26">
        <v>46289</v>
      </c>
      <c r="F29" s="25" t="s">
        <v>24</v>
      </c>
      <c r="G29" s="27" t="str">
        <f t="shared" ca="1" si="3"/>
        <v>Done ✓</v>
      </c>
      <c r="H29" s="25" t="s">
        <v>49</v>
      </c>
      <c r="I29" s="24" t="s">
        <v>50</v>
      </c>
    </row>
    <row r="30" spans="1:9" ht="18" customHeight="1" x14ac:dyDescent="0.3">
      <c r="A30" s="23">
        <f t="shared" si="2"/>
        <v>5</v>
      </c>
      <c r="B30" s="24" t="s">
        <v>51</v>
      </c>
      <c r="C30" s="25"/>
      <c r="D30" s="26"/>
      <c r="E30" s="26"/>
      <c r="F30" s="25" t="s">
        <v>24</v>
      </c>
      <c r="G30" s="27" t="str">
        <f t="shared" ca="1" si="3"/>
        <v>—</v>
      </c>
      <c r="H30" s="25"/>
      <c r="I30" s="24"/>
    </row>
    <row r="31" spans="1:9" ht="18" customHeight="1" x14ac:dyDescent="0.3">
      <c r="A31" s="23">
        <f t="shared" si="2"/>
        <v>6</v>
      </c>
      <c r="B31" s="24" t="s">
        <v>51</v>
      </c>
      <c r="C31" s="25"/>
      <c r="D31" s="26"/>
      <c r="E31" s="26"/>
      <c r="F31" s="25" t="s">
        <v>52</v>
      </c>
      <c r="G31" s="27" t="str">
        <f t="shared" ca="1" si="3"/>
        <v>—</v>
      </c>
      <c r="H31" s="25"/>
      <c r="I31" s="24"/>
    </row>
    <row r="32" spans="1:9" ht="18" customHeight="1" x14ac:dyDescent="0.3">
      <c r="A32" s="23"/>
      <c r="B32" s="24"/>
      <c r="C32" s="25"/>
      <c r="D32" s="26"/>
      <c r="E32" s="26"/>
      <c r="F32" s="25" t="s">
        <v>53</v>
      </c>
      <c r="G32" s="27"/>
      <c r="H32" s="25"/>
      <c r="I32" s="24"/>
    </row>
    <row r="33" spans="1:14" ht="18" customHeight="1" x14ac:dyDescent="0.3">
      <c r="A33" s="23">
        <f t="shared" ref="A33:A38" si="4">IF($B33="","",ROW()-25)</f>
        <v>8</v>
      </c>
      <c r="B33" s="24" t="s">
        <v>51</v>
      </c>
      <c r="C33" s="25"/>
      <c r="D33" s="26"/>
      <c r="E33" s="26"/>
      <c r="F33" s="25" t="s">
        <v>52</v>
      </c>
      <c r="G33" s="27" t="str">
        <f t="shared" ref="G33:G38" ca="1" si="5">IF($B33="","",IF($E33="","—",IF($F33="Completed","Done ✓",IF($E33&lt;TODAY(),"Overdue "&amp;(TODAY()-$E33)&amp;"d",IF($E33=TODAY(),"Due today",($E33-TODAY())&amp;"d left")))))</f>
        <v>—</v>
      </c>
      <c r="H33" s="25"/>
      <c r="I33" s="24"/>
    </row>
    <row r="34" spans="1:14" ht="18" customHeight="1" x14ac:dyDescent="0.3">
      <c r="A34" s="23">
        <f t="shared" si="4"/>
        <v>9</v>
      </c>
      <c r="B34" s="24" t="s">
        <v>54</v>
      </c>
      <c r="C34" s="25"/>
      <c r="D34" s="26"/>
      <c r="E34" s="26"/>
      <c r="F34" s="25" t="s">
        <v>52</v>
      </c>
      <c r="G34" s="27" t="str">
        <f t="shared" ca="1" si="5"/>
        <v>—</v>
      </c>
      <c r="H34" s="25"/>
      <c r="I34" s="24"/>
    </row>
    <row r="35" spans="1:14" ht="18" customHeight="1" x14ac:dyDescent="0.3">
      <c r="A35" s="23" t="str">
        <f t="shared" si="4"/>
        <v/>
      </c>
      <c r="B35" s="24"/>
      <c r="C35" s="25"/>
      <c r="D35" s="26"/>
      <c r="E35" s="26"/>
      <c r="F35" s="25" t="s">
        <v>52</v>
      </c>
      <c r="G35" s="27" t="str">
        <f t="shared" ca="1" si="5"/>
        <v/>
      </c>
      <c r="H35" s="25"/>
      <c r="I35" s="24"/>
    </row>
    <row r="36" spans="1:14" ht="18" customHeight="1" x14ac:dyDescent="0.3">
      <c r="A36" s="23" t="str">
        <f t="shared" si="4"/>
        <v/>
      </c>
      <c r="B36" s="24"/>
      <c r="C36" s="25"/>
      <c r="D36" s="26"/>
      <c r="E36" s="26"/>
      <c r="F36" s="25" t="s">
        <v>52</v>
      </c>
      <c r="G36" s="27" t="str">
        <f t="shared" ca="1" si="5"/>
        <v/>
      </c>
      <c r="H36" s="25"/>
      <c r="I36" s="24"/>
    </row>
    <row r="37" spans="1:14" ht="18" customHeight="1" x14ac:dyDescent="0.3">
      <c r="A37" s="23" t="str">
        <f t="shared" si="4"/>
        <v/>
      </c>
      <c r="B37" s="24"/>
      <c r="C37" s="25"/>
      <c r="D37" s="26"/>
      <c r="E37" s="26"/>
      <c r="F37" s="25" t="s">
        <v>52</v>
      </c>
      <c r="G37" s="27" t="str">
        <f t="shared" ca="1" si="5"/>
        <v/>
      </c>
      <c r="H37" s="25"/>
      <c r="I37" s="24"/>
    </row>
    <row r="38" spans="1:14" ht="18" customHeight="1" x14ac:dyDescent="0.3">
      <c r="A38" s="23" t="str">
        <f t="shared" si="4"/>
        <v/>
      </c>
      <c r="B38" s="24"/>
      <c r="C38" s="25"/>
      <c r="D38" s="26"/>
      <c r="E38" s="26"/>
      <c r="F38" s="25" t="s">
        <v>52</v>
      </c>
      <c r="G38" s="27" t="str">
        <f t="shared" ca="1" si="5"/>
        <v/>
      </c>
      <c r="H38" s="25"/>
      <c r="I38" s="24"/>
    </row>
    <row r="39" spans="1:14" ht="19.5" customHeight="1" x14ac:dyDescent="0.3">
      <c r="A39" s="4" t="str">
        <f ca="1">"Total: "&amp;COUNTIF(B26:B38,"&lt;&gt;")&amp;"   •   Completed: "&amp;COUNTIFS(B26:B38,"&lt;&gt;",F26:F38,"Completed")&amp;"   •   On Progress: "&amp;COUNTIFS(B26:B38,"&lt;&gt;",F26:F38,"On Progress")&amp;"   •   Started: "&amp;COUNTIFS(B26:B38,"&lt;&gt;",F26:F38,"Started")&amp;"   •   Pending: "&amp;COUNTIFS(B26:B38,"&lt;&gt;",F26:F38,"Pending")&amp;"   •   On Hold: "&amp;COUNTIFS(B26:B38,"&lt;&gt;",F26:F38,"On Hold")&amp;"   •   Overdue: "&amp;SUMPRODUCT((E26:E38&lt;&gt;"")*(E26:E38&lt;TODAY())*(F26:F38&lt;&gt;"Completed"))&amp;"   •   Done: "&amp;TEXT(IF(COUNTIF(B26:B38,"&lt;&gt;")=0,0,COUNTIFS(B26:B38,"&lt;&gt;",F26:F38,"Completed")/COUNTIF(B26:B38,"&lt;&gt;")),"0%")</f>
        <v>Total: 8   •   Completed: 5   •   On Progress: 0   •   Started: 0   •   Pending: 3   •   On Hold: 0   •   Overdue: 0   •   Done: 63%</v>
      </c>
      <c r="B39" s="4"/>
      <c r="C39" s="4"/>
      <c r="D39" s="4"/>
      <c r="E39" s="4"/>
      <c r="F39" s="4"/>
      <c r="G39" s="4"/>
      <c r="H39" s="4"/>
      <c r="I39" s="4"/>
    </row>
    <row r="40" spans="1:14" ht="7.5" customHeight="1" x14ac:dyDescent="0.3"/>
    <row r="41" spans="1:14" ht="21.75" customHeight="1" x14ac:dyDescent="0.3">
      <c r="A41" s="2" t="s">
        <v>55</v>
      </c>
      <c r="B41" s="2"/>
      <c r="C41" s="2"/>
      <c r="D41" s="2"/>
      <c r="E41" s="2"/>
      <c r="F41" s="2"/>
      <c r="G41" s="2"/>
      <c r="H41" s="2"/>
      <c r="I41" s="2"/>
    </row>
    <row r="42" spans="1:14" ht="15.75" customHeight="1" x14ac:dyDescent="0.3">
      <c r="A42" s="28" t="s">
        <v>56</v>
      </c>
      <c r="B42" s="1" t="s">
        <v>57</v>
      </c>
      <c r="C42" s="1"/>
      <c r="D42" s="1"/>
      <c r="E42" s="1"/>
      <c r="F42" s="1"/>
      <c r="G42" s="1"/>
      <c r="H42" s="1"/>
      <c r="I42" s="1"/>
    </row>
    <row r="43" spans="1:14" ht="15.75" customHeight="1" x14ac:dyDescent="0.3">
      <c r="A43" s="29" t="s">
        <v>56</v>
      </c>
      <c r="B43" s="1" t="s">
        <v>58</v>
      </c>
      <c r="C43" s="1"/>
      <c r="D43" s="1"/>
      <c r="E43" s="1"/>
      <c r="F43" s="1"/>
      <c r="G43" s="1"/>
      <c r="H43" s="1"/>
      <c r="I43" s="1"/>
    </row>
    <row r="44" spans="1:14" ht="15.75" customHeight="1" x14ac:dyDescent="0.3">
      <c r="A44" s="30" t="s">
        <v>56</v>
      </c>
      <c r="B44" s="1" t="s">
        <v>59</v>
      </c>
      <c r="C44" s="1"/>
      <c r="D44" s="1"/>
      <c r="E44" s="1"/>
      <c r="F44" s="1"/>
      <c r="G44" s="1"/>
      <c r="H44" s="1"/>
      <c r="I44" s="1"/>
    </row>
    <row r="45" spans="1:14" ht="15.75" customHeight="1" x14ac:dyDescent="0.3">
      <c r="A45" s="31" t="s">
        <v>56</v>
      </c>
      <c r="B45" s="1" t="s">
        <v>60</v>
      </c>
      <c r="C45" s="1"/>
      <c r="D45" s="1"/>
      <c r="E45" s="1"/>
      <c r="F45" s="1"/>
      <c r="G45" s="1"/>
      <c r="H45" s="1"/>
      <c r="I45" s="1"/>
    </row>
    <row r="46" spans="1:14" ht="15.75" customHeight="1" x14ac:dyDescent="0.3">
      <c r="A46" s="32" t="s">
        <v>56</v>
      </c>
      <c r="B46" s="1" t="s">
        <v>61</v>
      </c>
      <c r="C46" s="1"/>
      <c r="D46" s="1"/>
      <c r="E46" s="1"/>
      <c r="F46" s="1"/>
      <c r="G46" s="1"/>
      <c r="H46" s="1"/>
      <c r="I46" s="1"/>
    </row>
    <row r="48" spans="1:14" ht="15.75" customHeight="1" x14ac:dyDescent="0.65">
      <c r="A48" s="1" t="s">
        <v>62</v>
      </c>
      <c r="B48" s="1"/>
      <c r="C48" s="1"/>
      <c r="D48" s="1"/>
      <c r="E48" s="1"/>
      <c r="F48" s="1"/>
      <c r="G48" s="1"/>
      <c r="H48" s="1"/>
      <c r="I48" s="1"/>
      <c r="N48" s="33"/>
    </row>
    <row r="49" spans="1:9" ht="15.75" customHeight="1" x14ac:dyDescent="0.3">
      <c r="A49" s="1" t="s">
        <v>63</v>
      </c>
      <c r="B49" s="1"/>
      <c r="C49" s="1"/>
      <c r="D49" s="1"/>
      <c r="E49" s="1"/>
      <c r="F49" s="1"/>
      <c r="G49" s="1"/>
      <c r="H49" s="1"/>
      <c r="I49" s="1"/>
    </row>
    <row r="50" spans="1:9" ht="15.75" customHeight="1" x14ac:dyDescent="0.3">
      <c r="A50" s="1" t="s">
        <v>64</v>
      </c>
      <c r="B50" s="1"/>
      <c r="C50" s="1"/>
      <c r="D50" s="1"/>
      <c r="E50" s="1"/>
      <c r="F50" s="1"/>
      <c r="G50" s="1"/>
      <c r="H50" s="1"/>
      <c r="I50" s="1"/>
    </row>
    <row r="51" spans="1:9" ht="15.75" customHeight="1" x14ac:dyDescent="0.3">
      <c r="A51" s="1" t="s">
        <v>65</v>
      </c>
      <c r="B51" s="1"/>
      <c r="C51" s="1"/>
      <c r="D51" s="1"/>
      <c r="E51" s="1"/>
      <c r="F51" s="1"/>
      <c r="G51" s="1"/>
      <c r="H51" s="1"/>
      <c r="I51" s="1"/>
    </row>
    <row r="52" spans="1:9" ht="15.75" customHeight="1" x14ac:dyDescent="0.3">
      <c r="A52" s="1" t="s">
        <v>66</v>
      </c>
      <c r="B52" s="1"/>
      <c r="C52" s="1"/>
      <c r="D52" s="1"/>
      <c r="E52" s="1"/>
      <c r="F52" s="1"/>
      <c r="G52" s="1"/>
      <c r="H52" s="1"/>
      <c r="I52" s="1"/>
    </row>
    <row r="53" spans="1:9" ht="15.75" customHeight="1" x14ac:dyDescent="0.3">
      <c r="A53" s="1" t="s">
        <v>67</v>
      </c>
      <c r="B53" s="1"/>
      <c r="C53" s="1"/>
      <c r="D53" s="1"/>
      <c r="E53" s="1"/>
      <c r="F53" s="1"/>
      <c r="G53" s="1"/>
      <c r="H53" s="1"/>
      <c r="I53" s="1"/>
    </row>
  </sheetData>
  <sheetProtection sheet="1" formatCells="0" formatColumns="0" formatRows="0" insertRows="0" sort="0" autoFilter="0"/>
  <mergeCells count="21">
    <mergeCell ref="A53:I53"/>
    <mergeCell ref="A48:I48"/>
    <mergeCell ref="A49:I49"/>
    <mergeCell ref="A50:I50"/>
    <mergeCell ref="A51:I51"/>
    <mergeCell ref="A52:I52"/>
    <mergeCell ref="B42:I42"/>
    <mergeCell ref="B43:I43"/>
    <mergeCell ref="B44:I44"/>
    <mergeCell ref="B45:I45"/>
    <mergeCell ref="B46:I46"/>
    <mergeCell ref="A8:I8"/>
    <mergeCell ref="A22:I22"/>
    <mergeCell ref="A24:I24"/>
    <mergeCell ref="A39:I39"/>
    <mergeCell ref="A41:I41"/>
    <mergeCell ref="A1:I1"/>
    <mergeCell ref="A2:I2"/>
    <mergeCell ref="H4:I4"/>
    <mergeCell ref="H5:I5"/>
    <mergeCell ref="A6:I6"/>
  </mergeCells>
  <conditionalFormatting sqref="A6">
    <cfRule type="expression" dxfId="36" priority="34">
      <formula>$H$5&gt;=0.7</formula>
    </cfRule>
    <cfRule type="expression" dxfId="35" priority="35">
      <formula>$H$5&gt;=0.4</formula>
    </cfRule>
    <cfRule type="expression" dxfId="34" priority="36">
      <formula>$H$5&lt;0.4</formula>
    </cfRule>
  </conditionalFormatting>
  <conditionalFormatting sqref="A10:I21">
    <cfRule type="expression" dxfId="33" priority="13">
      <formula>$F10="Completed"</formula>
    </cfRule>
    <cfRule type="expression" dxfId="32" priority="14">
      <formula>$F10="On Progress"</formula>
    </cfRule>
    <cfRule type="expression" dxfId="31" priority="15">
      <formula>$F10="Started"</formula>
    </cfRule>
    <cfRule type="expression" dxfId="30" priority="16">
      <formula>$F10="Pending"</formula>
    </cfRule>
    <cfRule type="expression" dxfId="29" priority="17">
      <formula>$F10="On Hold"</formula>
    </cfRule>
  </conditionalFormatting>
  <conditionalFormatting sqref="A26:I38">
    <cfRule type="expression" dxfId="28" priority="29">
      <formula>$F26="Completed"</formula>
    </cfRule>
    <cfRule type="expression" dxfId="27" priority="30">
      <formula>$F26="On Progress"</formula>
    </cfRule>
    <cfRule type="expression" dxfId="26" priority="31">
      <formula>$F26="Started"</formula>
    </cfRule>
    <cfRule type="expression" dxfId="25" priority="32">
      <formula>$F26="Pending"</formula>
    </cfRule>
    <cfRule type="expression" dxfId="24" priority="33">
      <formula>$F26="On Hold"</formula>
    </cfRule>
  </conditionalFormatting>
  <conditionalFormatting sqref="C10:C21">
    <cfRule type="cellIs" dxfId="23" priority="10" operator="equal">
      <formula>"High"</formula>
    </cfRule>
    <cfRule type="cellIs" dxfId="22" priority="11" operator="equal">
      <formula>"Medium"</formula>
    </cfRule>
    <cfRule type="cellIs" dxfId="21" priority="12" operator="equal">
      <formula>"Low"</formula>
    </cfRule>
  </conditionalFormatting>
  <conditionalFormatting sqref="C26:C38">
    <cfRule type="cellIs" dxfId="20" priority="28" operator="equal">
      <formula>"Low"</formula>
    </cfRule>
    <cfRule type="cellIs" dxfId="19" priority="27" operator="equal">
      <formula>"Medium"</formula>
    </cfRule>
    <cfRule type="cellIs" dxfId="18" priority="26" operator="equal">
      <formula>"High"</formula>
    </cfRule>
  </conditionalFormatting>
  <conditionalFormatting sqref="D10:E21">
    <cfRule type="expression" dxfId="17" priority="37">
      <formula>AND(D10&lt;&gt;"",WEEKDAY(D10,1)=7)</formula>
    </cfRule>
  </conditionalFormatting>
  <conditionalFormatting sqref="D26:E38">
    <cfRule type="expression" dxfId="16" priority="39">
      <formula>AND(D26&lt;&gt;"",WEEKDAY(D26,1)=7)</formula>
    </cfRule>
  </conditionalFormatting>
  <conditionalFormatting sqref="F10:F21">
    <cfRule type="cellIs" dxfId="15" priority="2" operator="equal">
      <formula>"Completed"</formula>
    </cfRule>
    <cfRule type="cellIs" dxfId="14" priority="3" operator="equal">
      <formula>"On Progress"</formula>
    </cfRule>
    <cfRule type="cellIs" dxfId="13" priority="4" operator="equal">
      <formula>"Started"</formula>
    </cfRule>
    <cfRule type="cellIs" dxfId="12" priority="5" operator="equal">
      <formula>"Pending"</formula>
    </cfRule>
    <cfRule type="cellIs" dxfId="11" priority="6" operator="equal">
      <formula>"On Hold"</formula>
    </cfRule>
  </conditionalFormatting>
  <conditionalFormatting sqref="F26:F38">
    <cfRule type="cellIs" dxfId="10" priority="18" operator="equal">
      <formula>"Completed"</formula>
    </cfRule>
    <cfRule type="cellIs" dxfId="9" priority="19" operator="equal">
      <formula>"On Progress"</formula>
    </cfRule>
    <cfRule type="cellIs" dxfId="8" priority="20" operator="equal">
      <formula>"Started"</formula>
    </cfRule>
    <cfRule type="cellIs" dxfId="7" priority="21" operator="equal">
      <formula>"Pending"</formula>
    </cfRule>
    <cfRule type="cellIs" dxfId="6" priority="22" operator="equal">
      <formula>"On Hold"</formula>
    </cfRule>
  </conditionalFormatting>
  <conditionalFormatting sqref="G10:G21">
    <cfRule type="expression" dxfId="5" priority="8">
      <formula>G10="Due today"</formula>
    </cfRule>
    <cfRule type="expression" dxfId="4" priority="7">
      <formula>ISNUMBER(SEARCH("Overdue",G10))</formula>
    </cfRule>
    <cfRule type="expression" dxfId="3" priority="9">
      <formula>ISNUMBER(SEARCH("Done",G10))</formula>
    </cfRule>
  </conditionalFormatting>
  <conditionalFormatting sqref="G26:G38">
    <cfRule type="expression" dxfId="2" priority="23">
      <formula>ISNUMBER(SEARCH("Overdue",G26))</formula>
    </cfRule>
    <cfRule type="expression" dxfId="1" priority="24">
      <formula>G26="Due today"</formula>
    </cfRule>
    <cfRule type="expression" dxfId="0" priority="25">
      <formula>ISNUMBER(SEARCH("Done",G26))</formula>
    </cfRule>
  </conditionalFormatting>
  <dataValidations count="3">
    <dataValidation type="list" allowBlank="1" showInputMessage="1" showErrorMessage="1" errorTitle="Invalid status" error="Please choose a status from the drop-down list." promptTitle="Status" prompt="Pick: Pending / Started / On Progress / Completed / On Hold" sqref="F10:F21 F26:F38" xr:uid="{00000000-0002-0000-0000-000000000000}">
      <formula1>"Pending,Started,On Progress,Completed,On Hold"</formula1>
      <formula2>0</formula2>
    </dataValidation>
    <dataValidation type="list" allowBlank="1" showInputMessage="1" showErrorMessage="1" errorTitle="Invalid priority" error="Please choose High, Medium or Low." promptTitle="Priority" prompt="Pick: High / Medium / Low" sqref="C10:C21 C26:C38" xr:uid="{00000000-0002-0000-0000-000001000000}">
      <formula1>"High,Medium,Low"</formula1>
      <formula2>0</formula2>
    </dataValidation>
    <dataValidation type="date" allowBlank="1" errorTitle="Invalid date" error="Please enter a valid date." sqref="D26:E38 D10:E21" xr:uid="{00000000-0002-0000-0000-000002000000}">
      <formula1>DATE(2020,1,1)</formula1>
      <formula2>DATE(2035,12,31)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Task Tracker</vt:lpstr>
      <vt:lpstr>'Task Tracker'!Print_Area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Saroj KC</cp:lastModifiedBy>
  <cp:revision>5</cp:revision>
  <dcterms:created xsi:type="dcterms:W3CDTF">2026-09-18T10:38:04Z</dcterms:created>
  <dcterms:modified xsi:type="dcterms:W3CDTF">2026-09-22T08:28:19Z</dcterms:modified>
  <dc:language>en-US</dc:language>
</cp:coreProperties>
</file>